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D:\USERS\vitkov\AV\2021\050\1 výzva\"/>
    </mc:Choice>
  </mc:AlternateContent>
  <xr:revisionPtr revIDLastSave="0" documentId="13_ncr:1_{02A59067-ABC6-49C8-9EEF-93605A3687D7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AVT" sheetId="1" r:id="rId1"/>
  </sheets>
  <definedNames>
    <definedName name="_xlnm.Print_Area" localSheetId="0">AVT!$B$1:$T$13</definedName>
  </definedNames>
  <calcPr calcId="191029"/>
</workbook>
</file>

<file path=xl/calcChain.xml><?xml version="1.0" encoding="utf-8"?>
<calcChain xmlns="http://schemas.openxmlformats.org/spreadsheetml/2006/main">
  <c r="T10" i="1" l="1"/>
  <c r="S10" i="1"/>
  <c r="P10" i="1"/>
  <c r="T9" i="1" l="1"/>
  <c r="S9" i="1"/>
  <c r="P9" i="1" l="1"/>
  <c r="S8" i="1" l="1"/>
  <c r="T8" i="1"/>
  <c r="P8" i="1"/>
  <c r="S7" i="1" l="1"/>
  <c r="R13" i="1" s="1"/>
  <c r="T7" i="1"/>
  <c r="P7" i="1"/>
  <c r="Q13" i="1" s="1"/>
</calcChain>
</file>

<file path=xl/sharedStrings.xml><?xml version="1.0" encoding="utf-8"?>
<sst xmlns="http://schemas.openxmlformats.org/spreadsheetml/2006/main" count="66" uniqueCount="53">
  <si>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</si>
  <si>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</si>
  <si>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</si>
  <si>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</si>
  <si>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</si>
  <si>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</si>
  <si>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</si>
  <si>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</si>
  <si>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</si>
  <si>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</si>
  <si>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</si>
  <si>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</si>
  <si>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</si>
  <si>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32235000-9 - Sledovací systémy pro uzavřené okruhy</t>
  </si>
  <si>
    <t>32321200-1 - Audiovizuální přístroje</t>
  </si>
  <si>
    <t>32342000-2 -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</si>
  <si>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</si>
  <si>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</si>
  <si>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</si>
  <si>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</si>
  <si>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</si>
  <si>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</si>
  <si>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</si>
  <si>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</si>
  <si>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</si>
  <si>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</si>
  <si>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</si>
  <si>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</si>
  <si>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</si>
  <si>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</si>
  <si>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</si>
  <si>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050 - 2021</t>
  </si>
  <si>
    <t>Reproduktory</t>
  </si>
  <si>
    <t>Samostatná faktura</t>
  </si>
  <si>
    <t>Mgr. Jan Král,
Tel.: 37763 6123</t>
  </si>
  <si>
    <t>Klatovská 51, 
301 00 Plzeň,
Fakulta pedagogická - Děkanát,
Středisko správy počítačové sítě,
místnost KL 221</t>
  </si>
  <si>
    <t>Reproduktory 2.0 o výkonu 20W RMS.
Připojení 3.5 mm jack.
Frekvenční rozsah 70 Hz - 22 kHz.
Ovládání hlasitosti a regulace basů (na satelitu).
Napájení ze sítě.
Výstup na sluchátka.
Preferuje se černá barva.
Záruka min. 2 roky.</t>
  </si>
  <si>
    <t>Telekonferenční webkamera s mikrofonem</t>
  </si>
  <si>
    <t>Ing. Pavel Hájek, Ph.D.,
Tel.: 37763 9208,
E-mail: gorin@kgm.zcu.cz</t>
  </si>
  <si>
    <t>Technická 8, 
301 00 Plzeň,
Fakulta aplikovaných věd - Katedra geomatiky, 
místnost UN 635</t>
  </si>
  <si>
    <t>Konferenční webová kamera umožňující min. full HD 1080p 30fps video.
Automatické zaostřování.
Motorizované otáčení.
Naklápění a zoomování.
Integrovaný všesměrový mikrofon s potlačením šumu.
Dálkové ovládání.
Konektor USB.
Stolní provedení.</t>
  </si>
  <si>
    <t>Jana Nocarová,
Tel.: 37763 2301</t>
  </si>
  <si>
    <t>Technická 8,
301 00 Plzeň,
Fakulta aplikovaných věd - Katedra mechaniky,
místnost UN 432</t>
  </si>
  <si>
    <t>Prezentér</t>
  </si>
  <si>
    <t>Dosah min. 20 m.
USB přijímač a Bluetooth.
Laserové ukazovátko.</t>
  </si>
  <si>
    <t>IP kamera</t>
  </si>
  <si>
    <t>FW03010050_InPredict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</si>
  <si>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</si>
  <si>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</si>
  <si>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doc. Ing. Pavel Trnka, Ph.D.,
Tel.: 37763 4518</t>
  </si>
  <si>
    <t>Univerzitní 26,
301 00 Plzeň,
Fakulta elektrotechnická - Katedra materiálů a technologií,
místnost EK 412</t>
  </si>
  <si>
    <t>IP kamera, venkovní, POE.
Slot na paměťovou kartu.
Funkce: zasílání email notifikace, natáčení,  detekce pohybu, mikrofon, detekce narušení, video, foto.
Podporované OS min.: android, windows.
Připojení: Ethernet, P2P.
Noční vidění IR přísvit min. 30 m.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</si>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</sst>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12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10" xfId="0" applyFont="1" applyFill="1" applyBorder="1" applyAlignment="1">
      <alignment horizontal="left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0" fontId="17" fillId="4" borderId="12" xfId="0" applyFont="1" applyFill="1" applyBorder="1" applyAlignment="1" applyProtection="1">
      <alignment horizontal="center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17" fillId="4" borderId="8" xfId="0" applyFont="1" applyFill="1" applyBorder="1" applyAlignment="1" applyProtection="1">
      <alignment horizontal="center" vertical="center" wrapTex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2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topLeftCell="A2" zoomScale="53" zoomScaleNormal="53" workbookViewId="0">
      <selection activeCell="N13" sqref="N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74.14062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40.140625" style="5" customWidth="1"/>
    <col min="12" max="12" width="26.7109375" style="5" customWidth="1"/>
    <col min="13" max="13" width="28.8554687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104" t="s">
        <v>31</v>
      </c>
      <c r="C1" s="105"/>
      <c r="D1" s="105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1" t="s">
        <v>5</v>
      </c>
      <c r="H6" s="43" t="s">
        <v>30</v>
      </c>
      <c r="I6" s="35" t="s">
        <v>19</v>
      </c>
      <c r="J6" s="35" t="s">
        <v>20</v>
      </c>
      <c r="K6" s="24" t="s">
        <v>48</v>
      </c>
      <c r="L6" s="35" t="s">
        <v>21</v>
      </c>
      <c r="M6" s="39" t="s">
        <v>22</v>
      </c>
      <c r="N6" s="35" t="s">
        <v>23</v>
      </c>
      <c r="O6" s="24" t="s">
        <v>52</v>
      </c>
      <c r="P6" s="35" t="s">
        <v>24</v>
      </c>
      <c r="Q6" s="24" t="s">
        <v>6</v>
      </c>
      <c r="R6" s="25" t="s">
        <v>7</v>
      </c>
      <c r="S6" s="102" t="s">
        <v>8</v>
      </c>
      <c r="T6" s="102" t="s">
        <v>9</v>
      </c>
      <c r="U6" s="35" t="s">
        <v>25</v>
      </c>
      <c r="V6" s="35" t="s">
        <v>26</v>
      </c>
    </row>
    <row r="7" spans="1:22" ht="156" customHeight="1" thickTop="1" thickBot="1" x14ac:dyDescent="0.3">
      <c r="A7" s="26"/>
      <c r="B7" s="44">
        <v>1</v>
      </c>
      <c r="C7" s="45" t="s">
        <v>32</v>
      </c>
      <c r="D7" s="46">
        <v>1</v>
      </c>
      <c r="E7" s="47" t="s">
        <v>28</v>
      </c>
      <c r="F7" s="58" t="s">
        <v>36</v>
      </c>
      <c r="G7" s="116"/>
      <c r="H7" s="48" t="s">
        <v>29</v>
      </c>
      <c r="I7" s="49" t="s">
        <v>33</v>
      </c>
      <c r="J7" s="50" t="s">
        <v>29</v>
      </c>
      <c r="K7" s="51"/>
      <c r="L7" s="52"/>
      <c r="M7" s="49" t="s">
        <v>34</v>
      </c>
      <c r="N7" s="49" t="s">
        <v>35</v>
      </c>
      <c r="O7" s="53">
        <v>21</v>
      </c>
      <c r="P7" s="54">
        <f>D7*Q7</f>
        <v>550</v>
      </c>
      <c r="Q7" s="55">
        <v>550</v>
      </c>
      <c r="R7" s="120"/>
      <c r="S7" s="56">
        <f>D7*R7</f>
        <v>0</v>
      </c>
      <c r="T7" s="57" t="str">
        <f t="shared" ref="T7" si="0">IF(ISNUMBER(R7), IF(R7&gt;Q7,"NEVYHOVUJE","VYHOVUJE")," ")</f>
        <v xml:space="preserve"> </v>
      </c>
      <c r="U7" s="47"/>
      <c r="V7" s="47" t="s">
        <v>15</v>
      </c>
    </row>
    <row r="8" spans="1:22" ht="175.5" customHeight="1" thickBot="1" x14ac:dyDescent="0.3">
      <c r="A8" s="26"/>
      <c r="B8" s="59">
        <v>2</v>
      </c>
      <c r="C8" s="60" t="s">
        <v>37</v>
      </c>
      <c r="D8" s="61">
        <v>1</v>
      </c>
      <c r="E8" s="62" t="s">
        <v>28</v>
      </c>
      <c r="F8" s="72" t="s">
        <v>40</v>
      </c>
      <c r="G8" s="117"/>
      <c r="H8" s="63" t="s">
        <v>29</v>
      </c>
      <c r="I8" s="64" t="s">
        <v>33</v>
      </c>
      <c r="J8" s="64" t="s">
        <v>29</v>
      </c>
      <c r="K8" s="65"/>
      <c r="L8" s="66"/>
      <c r="M8" s="64" t="s">
        <v>38</v>
      </c>
      <c r="N8" s="64" t="s">
        <v>39</v>
      </c>
      <c r="O8" s="67">
        <v>21</v>
      </c>
      <c r="P8" s="68">
        <f>D8*Q8</f>
        <v>4100</v>
      </c>
      <c r="Q8" s="69">
        <v>4100</v>
      </c>
      <c r="R8" s="121"/>
      <c r="S8" s="70">
        <f>D8*R8</f>
        <v>0</v>
      </c>
      <c r="T8" s="71" t="str">
        <f t="shared" ref="T8:T9" si="1">IF(ISNUMBER(R8), IF(R8&gt;Q8,"NEVYHOVUJE","VYHOVUJE")," ")</f>
        <v xml:space="preserve"> </v>
      </c>
      <c r="U8" s="62"/>
      <c r="V8" s="62" t="s">
        <v>12</v>
      </c>
    </row>
    <row r="9" spans="1:22" ht="109.5" customHeight="1" thickBot="1" x14ac:dyDescent="0.3">
      <c r="A9" s="26"/>
      <c r="B9" s="85">
        <v>3</v>
      </c>
      <c r="C9" s="86" t="s">
        <v>43</v>
      </c>
      <c r="D9" s="87">
        <v>4</v>
      </c>
      <c r="E9" s="88" t="s">
        <v>28</v>
      </c>
      <c r="F9" s="89" t="s">
        <v>44</v>
      </c>
      <c r="G9" s="118"/>
      <c r="H9" s="90" t="s">
        <v>29</v>
      </c>
      <c r="I9" s="86" t="s">
        <v>33</v>
      </c>
      <c r="J9" s="86" t="s">
        <v>29</v>
      </c>
      <c r="K9" s="91"/>
      <c r="L9" s="92"/>
      <c r="M9" s="93" t="s">
        <v>41</v>
      </c>
      <c r="N9" s="93" t="s">
        <v>42</v>
      </c>
      <c r="O9" s="94">
        <v>21</v>
      </c>
      <c r="P9" s="95">
        <f>D9*Q9</f>
        <v>4000</v>
      </c>
      <c r="Q9" s="96">
        <v>1000</v>
      </c>
      <c r="R9" s="122"/>
      <c r="S9" s="97">
        <f>D9*R9</f>
        <v>0</v>
      </c>
      <c r="T9" s="98" t="str">
        <f t="shared" si="1"/>
        <v xml:space="preserve"> </v>
      </c>
      <c r="U9" s="88"/>
      <c r="V9" s="88" t="s">
        <v>14</v>
      </c>
    </row>
    <row r="10" spans="1:22" ht="165" customHeight="1" thickBot="1" x14ac:dyDescent="0.3">
      <c r="A10" s="26"/>
      <c r="B10" s="73">
        <v>4</v>
      </c>
      <c r="C10" s="77" t="s">
        <v>45</v>
      </c>
      <c r="D10" s="74">
        <v>1</v>
      </c>
      <c r="E10" s="75"/>
      <c r="F10" s="100" t="s">
        <v>51</v>
      </c>
      <c r="G10" s="119"/>
      <c r="H10" s="76" t="s">
        <v>29</v>
      </c>
      <c r="I10" s="99" t="s">
        <v>33</v>
      </c>
      <c r="J10" s="99" t="s">
        <v>47</v>
      </c>
      <c r="K10" s="78" t="s">
        <v>46</v>
      </c>
      <c r="L10" s="79"/>
      <c r="M10" s="99" t="s">
        <v>49</v>
      </c>
      <c r="N10" s="99" t="s">
        <v>50</v>
      </c>
      <c r="O10" s="80">
        <v>21</v>
      </c>
      <c r="P10" s="81">
        <f>D10*Q10</f>
        <v>5900</v>
      </c>
      <c r="Q10" s="82">
        <v>5900</v>
      </c>
      <c r="R10" s="123"/>
      <c r="S10" s="83">
        <f>D10*R10</f>
        <v>0</v>
      </c>
      <c r="T10" s="84" t="str">
        <f t="shared" ref="T10" si="2">IF(ISNUMBER(R10), IF(R10&gt;Q10,"NEVYHOVUJE","VYHOVUJE")," ")</f>
        <v xml:space="preserve"> </v>
      </c>
      <c r="U10" s="75"/>
      <c r="V10" s="75" t="s">
        <v>13</v>
      </c>
    </row>
    <row r="11" spans="1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60" customHeight="1" thickTop="1" thickBot="1" x14ac:dyDescent="0.3">
      <c r="B12" s="106" t="s">
        <v>27</v>
      </c>
      <c r="C12" s="107"/>
      <c r="D12" s="107"/>
      <c r="E12" s="107"/>
      <c r="F12" s="107"/>
      <c r="G12" s="107"/>
      <c r="H12" s="101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108" t="s">
        <v>11</v>
      </c>
      <c r="S12" s="109"/>
      <c r="T12" s="110"/>
      <c r="U12" s="22"/>
      <c r="V12" s="31"/>
    </row>
    <row r="13" spans="1:22" ht="46.5" customHeight="1" thickTop="1" thickBot="1" x14ac:dyDescent="0.3">
      <c r="B13" s="111"/>
      <c r="C13" s="112"/>
      <c r="D13" s="112"/>
      <c r="E13" s="112"/>
      <c r="F13" s="112"/>
      <c r="G13" s="112"/>
      <c r="H13" s="103"/>
      <c r="I13" s="32"/>
      <c r="L13" s="12"/>
      <c r="M13" s="12"/>
      <c r="N13" s="12"/>
      <c r="O13" s="33"/>
      <c r="P13" s="33"/>
      <c r="Q13" s="34">
        <f>SUM(P7:P10)</f>
        <v>14550</v>
      </c>
      <c r="R13" s="113">
        <f>SUM(S7:S10)</f>
        <v>0</v>
      </c>
      <c r="S13" s="114"/>
      <c r="T13" s="115"/>
    </row>
    <row r="14" spans="1:22" ht="14.25" customHeight="1" thickTop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vxIKqSfDGtVON6pfrm9d5CMlnqpVxSg49DhJwF7i5GyEEKtqs53uLbERL/m1CBeVHRNytGZ5MBZtf3HFcpffOg==" saltValue="AkiSoJT6RwOMZ5Caq6K4xA==" spinCount="100000" sheet="1" objects="1" scenarios="1"/>
  <mergeCells count="5">
    <mergeCell ref="B1:D1"/>
    <mergeCell ref="B12:G12"/>
    <mergeCell ref="R12:T12"/>
    <mergeCell ref="B13:G13"/>
    <mergeCell ref="R13:T13"/>
  </mergeCells>
  <conditionalFormatting sqref="D7:D10">
    <cfRule type="containsBlanks" dxfId="22" priority="71">
      <formula>LEN(TRIM(D7))=0</formula>
    </cfRule>
  </conditionalFormatting>
  <conditionalFormatting sqref="T7:T10">
    <cfRule type="cellIs" dxfId="21" priority="63" operator="equal">
      <formula>"VYHOVUJE"</formula>
    </cfRule>
  </conditionalFormatting>
  <conditionalFormatting sqref="T7:T10">
    <cfRule type="cellIs" dxfId="20" priority="62" operator="equal">
      <formula>"NEVYHOVUJE"</formula>
    </cfRule>
  </conditionalFormatting>
  <conditionalFormatting sqref="G7:G10 R7:R10">
    <cfRule type="containsBlanks" dxfId="19" priority="43">
      <formula>LEN(TRIM(G7))=0</formula>
    </cfRule>
  </conditionalFormatting>
  <conditionalFormatting sqref="G7:G10">
    <cfRule type="containsBlanks" dxfId="18" priority="42">
      <formula>LEN(TRIM(G7))=0</formula>
    </cfRule>
  </conditionalFormatting>
  <conditionalFormatting sqref="G7:G10 R7:R10">
    <cfRule type="notContainsBlanks" dxfId="17" priority="41">
      <formula>LEN(TRIM(G7))&gt;0</formula>
    </cfRule>
  </conditionalFormatting>
  <conditionalFormatting sqref="G7:G10 R7:R10">
    <cfRule type="notContainsBlanks" dxfId="16" priority="40">
      <formula>LEN(TRIM(G7))&gt;0</formula>
    </cfRule>
  </conditionalFormatting>
  <conditionalFormatting sqref="G7:G10">
    <cfRule type="notContainsBlanks" dxfId="15" priority="39">
      <formula>LEN(TRIM(G7))&gt;0</formula>
    </cfRule>
  </conditionalFormatting>
  <conditionalFormatting sqref="H7">
    <cfRule type="containsBlanks" dxfId="14" priority="20">
      <formula>LEN(TRIM(H7))=0</formula>
    </cfRule>
  </conditionalFormatting>
  <conditionalFormatting sqref="H7">
    <cfRule type="containsBlanks" dxfId="13" priority="19">
      <formula>LEN(TRIM(H7))=0</formula>
    </cfRule>
  </conditionalFormatting>
  <conditionalFormatting sqref="H7">
    <cfRule type="notContainsBlanks" dxfId="12" priority="18">
      <formula>LEN(TRIM(H7))&gt;0</formula>
    </cfRule>
  </conditionalFormatting>
  <conditionalFormatting sqref="H7">
    <cfRule type="notContainsBlanks" dxfId="11" priority="17">
      <formula>LEN(TRIM(H7))&gt;0</formula>
    </cfRule>
  </conditionalFormatting>
  <conditionalFormatting sqref="H7">
    <cfRule type="notContainsBlanks" dxfId="10" priority="16">
      <formula>LEN(TRIM(H7))&gt;0</formula>
    </cfRule>
  </conditionalFormatting>
  <conditionalFormatting sqref="H8">
    <cfRule type="containsBlanks" dxfId="9" priority="15">
      <formula>LEN(TRIM(H8))=0</formula>
    </cfRule>
  </conditionalFormatting>
  <conditionalFormatting sqref="H8">
    <cfRule type="containsBlanks" dxfId="8" priority="14">
      <formula>LEN(TRIM(H8))=0</formula>
    </cfRule>
  </conditionalFormatting>
  <conditionalFormatting sqref="H8">
    <cfRule type="notContainsBlanks" dxfId="7" priority="13">
      <formula>LEN(TRIM(H8))&gt;0</formula>
    </cfRule>
  </conditionalFormatting>
  <conditionalFormatting sqref="H8">
    <cfRule type="notContainsBlanks" dxfId="6" priority="12">
      <formula>LEN(TRIM(H8))&gt;0</formula>
    </cfRule>
  </conditionalFormatting>
  <conditionalFormatting sqref="H8">
    <cfRule type="notContainsBlanks" dxfId="5" priority="11">
      <formula>LEN(TRIM(H8))&gt;0</formula>
    </cfRule>
  </conditionalFormatting>
  <conditionalFormatting sqref="H9:H10">
    <cfRule type="containsBlanks" dxfId="4" priority="10">
      <formula>LEN(TRIM(H9))=0</formula>
    </cfRule>
  </conditionalFormatting>
  <conditionalFormatting sqref="H9:H10">
    <cfRule type="containsBlanks" dxfId="3" priority="9">
      <formula>LEN(TRIM(H9))=0</formula>
    </cfRule>
  </conditionalFormatting>
  <conditionalFormatting sqref="H9:H10">
    <cfRule type="notContainsBlanks" dxfId="2" priority="8">
      <formula>LEN(TRIM(H9))&gt;0</formula>
    </cfRule>
  </conditionalFormatting>
  <conditionalFormatting sqref="H9:H10">
    <cfRule type="notContainsBlanks" dxfId="1" priority="7">
      <formula>LEN(TRIM(H9))&gt;0</formula>
    </cfRule>
  </conditionalFormatting>
  <conditionalFormatting sqref="H9:H10">
    <cfRule type="notContainsBlanks" dxfId="0" priority="6">
      <formula>LEN(TRIM(H9))&gt;0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2021-04-14T06:29:12Z</cp:lastPrinted>
  <dcterms:created xsi:type="dcterms:W3CDTF">2014-03-05T12:43:32Z</dcterms:created>
  <dcterms:modified xsi:type="dcterms:W3CDTF">2021-10-27T10:50:42Z</dcterms:modified>
</cp:coreProperties>
</file>